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KÁZKY\Z_16_057_Město Krnov_studie dotříďovací linky\realizace\07 Předání\Přílohy\"/>
    </mc:Choice>
  </mc:AlternateContent>
  <bookViews>
    <workbookView xWindow="0" yWindow="0" windowWidth="13230" windowHeight="727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G15" i="12"/>
  <c r="O15" i="12"/>
  <c r="I16" i="12"/>
  <c r="I15" i="12" s="1"/>
  <c r="K16" i="12"/>
  <c r="K15" i="12" s="1"/>
  <c r="M16" i="12"/>
  <c r="M15" i="12" s="1"/>
  <c r="O16" i="12"/>
  <c r="Q16" i="12"/>
  <c r="Q15" i="12" s="1"/>
  <c r="U16" i="12"/>
  <c r="U15" i="12" s="1"/>
  <c r="G17" i="12"/>
  <c r="I18" i="12"/>
  <c r="K18" i="12"/>
  <c r="M18" i="12"/>
  <c r="O18" i="12"/>
  <c r="Q18" i="12"/>
  <c r="U18" i="12"/>
  <c r="I20" i="12"/>
  <c r="K20" i="12"/>
  <c r="M20" i="12"/>
  <c r="M17" i="12" s="1"/>
  <c r="O20" i="12"/>
  <c r="O17" i="12" s="1"/>
  <c r="Q20" i="12"/>
  <c r="U20" i="12"/>
  <c r="I21" i="12"/>
  <c r="K21" i="12"/>
  <c r="M21" i="12"/>
  <c r="O21" i="12"/>
  <c r="Q21" i="12"/>
  <c r="U21" i="12"/>
  <c r="G22" i="12"/>
  <c r="I23" i="12"/>
  <c r="K23" i="12"/>
  <c r="M23" i="12"/>
  <c r="O23" i="12"/>
  <c r="Q23" i="12"/>
  <c r="U23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G29" i="12"/>
  <c r="Q29" i="12"/>
  <c r="U29" i="12"/>
  <c r="I30" i="12"/>
  <c r="I29" i="12" s="1"/>
  <c r="K30" i="12"/>
  <c r="K29" i="12" s="1"/>
  <c r="M30" i="12"/>
  <c r="M29" i="12" s="1"/>
  <c r="O30" i="12"/>
  <c r="O29" i="12" s="1"/>
  <c r="Q30" i="12"/>
  <c r="U30" i="12"/>
  <c r="I53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U22" i="12" l="1"/>
  <c r="K22" i="12"/>
  <c r="O22" i="12"/>
  <c r="O10" i="12"/>
  <c r="U10" i="12"/>
  <c r="K10" i="12"/>
  <c r="U17" i="12"/>
  <c r="K17" i="12"/>
  <c r="M10" i="12"/>
  <c r="Q10" i="12"/>
  <c r="I10" i="12"/>
  <c r="Q17" i="12"/>
  <c r="I17" i="12"/>
  <c r="M22" i="12"/>
  <c r="Q22" i="12"/>
  <c r="I22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<sst xmlns="http://schemas.openxmlformats.org/spreadsheetml/2006/main" count="201" uniqueCount="128">
  <si>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</si>
  <si>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</si>
  <si>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</si>
  <si>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</si>
  <si>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</si>
  <si>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</si>
  <si>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</si>
  <si>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</si>
  <si>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</si>
  <si>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</si>
  <si>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</si>
  <si>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</si>
  <si>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</si>
  <si>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</si>
  <si>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</si>
  <si>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</si>
  <si>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</si>
  <si>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</si>
  <si>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</si>
  <si>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</si>
  <si>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</si>
  <si>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</si>
  <si>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</si>
  <si>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</si>
  <si>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</si>
  <si>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</si>
  <si>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</si>
  <si>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</si>
  <si>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</si>
  <si>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</si>
  <si>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</si>
  <si>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</si>
  <si>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</si>
  <si>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</si>
  <si>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</si>
  <si>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</si>
  <si>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</si>
  <si>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</si>
  <si>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</si>
  <si>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</si>
  <si>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</si>
  <si>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</si>
  <si>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</si>
  <si>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</si>
  <si>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</si>
  <si>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Třídící linka Krnov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</si>
  <si>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</si>
  <si>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</si>
  <si>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</si>
  <si>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</si>
  <si>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</si>
  <si>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</si>
  <si>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</si>
  <si>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</si>
  <si>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</si>
  <si>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</si>
  <si>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</si>
  <si>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</si>
  <si>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97</t>
  </si>
  <si>
    <t>Prorážení otvorů</t>
  </si>
  <si>
    <t>98</t>
  </si>
  <si>
    <t>Demolice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</si>
  <si>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</si>
  <si>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</si>
  <si>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</si>
  <si>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</si>
  <si>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</si>
  <si>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</si>
  <si>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</si>
  <si>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</si>
  <si>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</si>
  <si>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</si>
  <si>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</si>
  <si>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</si>
  <si>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</si>
  <si>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</si>
  <si>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</si>
  <si>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</si>
  <si>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</si>
  <si>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</si>
  <si>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</si>
  <si>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</si>
  <si>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</si>
  <si>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</si>
  <si>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</si>
  <si>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</si>
  <si>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</si>
  <si>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</si>
  <si>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</si>
  <si>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</si>
  <si>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</si>
  <si>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113106241R00</t>
  </si>
  <si>
    <t>Rozebrání ploch ze silničních panelů</t>
  </si>
  <si>
    <t>m2</t>
  </si>
  <si>
    <t>POL1_0</t>
  </si>
  <si>
    <t>273320150RA0</t>
  </si>
  <si>
    <t>Základová deska ŽB z betonu C 25/30, vč.bednění</t>
  </si>
  <si>
    <t>m3</t>
  </si>
  <si>
    <t>POL2_0</t>
  </si>
  <si>
    <t>1075*0,22</t>
  </si>
  <si>
    <t>VV</t>
  </si>
  <si>
    <t>275320020RAA</t>
  </si>
  <si>
    <t>Základová patka ŽB z betonu C 12/15, bednění, výztuž 90 kg/m3, štěrkopískový podklad 10 cm</t>
  </si>
  <si>
    <t>1,8*1,2*2*24</t>
  </si>
  <si>
    <t>451577877R00</t>
  </si>
  <si>
    <t>Podklad pod dlažbu ze štěrkopísku tl. do 10 cm</t>
  </si>
  <si>
    <t>577000102RA0</t>
  </si>
  <si>
    <t>Komunikace s asfaltobeton. krytem D2-N-3-V-PIII</t>
  </si>
  <si>
    <t>2147-1075+200</t>
  </si>
  <si>
    <t>561471120R00</t>
  </si>
  <si>
    <t>Podklad ze zeminy stab.vápnem, Road Mix, tl. 30 cm</t>
  </si>
  <si>
    <t>564871111R00</t>
  </si>
  <si>
    <t>Podklad ze štěrkodrti po zhutnění tloušťky 25 cm</t>
  </si>
  <si>
    <t>979082314R00</t>
  </si>
  <si>
    <t>Vodorovná doprava suti a hmot po suchu do 2000 m</t>
  </si>
  <si>
    <t>t</t>
  </si>
  <si>
    <t>Panely: :  2121*0,1*2,2</t>
  </si>
  <si>
    <t>Zdivo: :  60</t>
  </si>
  <si>
    <t>979990103R00</t>
  </si>
  <si>
    <t>Poplatek za skládku suti - beton</t>
  </si>
  <si>
    <t>panely: :  466,62</t>
  </si>
  <si>
    <t>979990105R00</t>
  </si>
  <si>
    <t>Poplatek za skládku suti - cihelné výrobky</t>
  </si>
  <si>
    <t>981012311R00</t>
  </si>
  <si>
    <t>Demolice budov, zdivo, podíl konstr. do 10 %, MVC</t>
  </si>
  <si>
    <t>7,5*3,5*4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</si>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</sst>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7" xfId="0" applyNumberFormat="1" applyFont="1" applyBorder="1" applyAlignment="1">
      <alignment horizontal="center" vertical="top" wrapText="1" shrinkToFit="1"/>
    </xf>
    <xf numFmtId="164" fontId="17" fillId="0" borderId="38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8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7"/>
      <c r="E11" s="237"/>
      <c r="F11" s="237"/>
      <c r="G11" s="237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40"/>
      <c r="E12" s="240"/>
      <c r="F12" s="240"/>
      <c r="G12" s="240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41"/>
      <c r="E13" s="241"/>
      <c r="F13" s="241"/>
      <c r="G13" s="24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6"/>
      <c r="F15" s="236"/>
      <c r="G15" s="238"/>
      <c r="H15" s="238"/>
      <c r="I15" s="238" t="s">
        <v>28</v>
      </c>
      <c r="J15" s="239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7"/>
      <c r="F16" s="218"/>
      <c r="G16" s="217"/>
      <c r="H16" s="218"/>
      <c r="I16" s="217">
        <v>5260801.1399999997</v>
      </c>
      <c r="J16" s="219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7"/>
      <c r="F17" s="218"/>
      <c r="G17" s="217"/>
      <c r="H17" s="218"/>
      <c r="I17" s="217">
        <v>0</v>
      </c>
      <c r="J17" s="219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7"/>
      <c r="F18" s="218"/>
      <c r="G18" s="217"/>
      <c r="H18" s="218"/>
      <c r="I18" s="217">
        <v>0</v>
      </c>
      <c r="J18" s="219"/>
    </row>
    <row r="19" spans="1:10" ht="23.25" customHeight="1" x14ac:dyDescent="0.2">
      <c r="A19" s="146" t="s">
        <v>62</v>
      </c>
      <c r="B19" s="147" t="s">
        <v>26</v>
      </c>
      <c r="C19" s="58"/>
      <c r="D19" s="59"/>
      <c r="E19" s="217"/>
      <c r="F19" s="218"/>
      <c r="G19" s="217"/>
      <c r="H19" s="218"/>
      <c r="I19" s="217">
        <v>0</v>
      </c>
      <c r="J19" s="219"/>
    </row>
    <row r="20" spans="1:10" ht="23.25" customHeight="1" x14ac:dyDescent="0.2">
      <c r="A20" s="146" t="s">
        <v>63</v>
      </c>
      <c r="B20" s="147" t="s">
        <v>27</v>
      </c>
      <c r="C20" s="58"/>
      <c r="D20" s="59"/>
      <c r="E20" s="217"/>
      <c r="F20" s="218"/>
      <c r="G20" s="217"/>
      <c r="H20" s="218"/>
      <c r="I20" s="217"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5260801.1399999997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v>5260801.1399999997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v>1104768.24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33">
        <v>5260801.1399999997</v>
      </c>
      <c r="H28" s="235"/>
      <c r="I28" s="235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33">
        <v>6365569.3799999999</v>
      </c>
      <c r="H29" s="233"/>
      <c r="I29" s="233"/>
      <c r="J29" s="125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8"/>
      <c r="D39" s="209"/>
      <c r="E39" s="209"/>
      <c r="F39" s="114">
        <v>0</v>
      </c>
      <c r="G39" s="115">
        <v>5260801.1399999997</v>
      </c>
      <c r="H39" s="116">
        <v>1104768.24</v>
      </c>
      <c r="I39" s="116">
        <v>6365569.3799999999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0" t="s">
        <v>46</v>
      </c>
      <c r="C40" s="211"/>
      <c r="D40" s="211"/>
      <c r="E40" s="212"/>
      <c r="F40" s="117">
        <f>SUMIF(A39:A39,"=1",F39:F39)</f>
        <v>0</v>
      </c>
      <c r="G40" s="118">
        <f>SUMIF(A39:A39,"=1",G39:G39)</f>
        <v>5260801.1399999997</v>
      </c>
      <c r="H40" s="118">
        <f>SUMIF(A39:A39,"=1",H39:H39)</f>
        <v>1104768.24</v>
      </c>
      <c r="I40" s="118">
        <f>SUMIF(A39:A39,"=1",I39:I39)</f>
        <v>6365569.3799999999</v>
      </c>
      <c r="J40" s="104">
        <f>SUMIF(A39:A39,"=1",J39:J39)</f>
        <v>100</v>
      </c>
    </row>
    <row r="44" spans="1:10" ht="15.75" x14ac:dyDescent="0.25">
      <c r="B44" s="126" t="s">
        <v>48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13" t="s">
        <v>28</v>
      </c>
      <c r="J46" s="213"/>
    </row>
    <row r="47" spans="1:10" ht="25.5" customHeight="1" x14ac:dyDescent="0.2">
      <c r="A47" s="128"/>
      <c r="B47" s="136" t="s">
        <v>50</v>
      </c>
      <c r="C47" s="215" t="s">
        <v>51</v>
      </c>
      <c r="D47" s="216"/>
      <c r="E47" s="216"/>
      <c r="F47" s="138" t="s">
        <v>23</v>
      </c>
      <c r="G47" s="139"/>
      <c r="H47" s="139"/>
      <c r="I47" s="214">
        <v>78477</v>
      </c>
      <c r="J47" s="214"/>
    </row>
    <row r="48" spans="1:10" ht="25.5" customHeight="1" x14ac:dyDescent="0.2">
      <c r="A48" s="128"/>
      <c r="B48" s="130" t="s">
        <v>52</v>
      </c>
      <c r="C48" s="206" t="s">
        <v>53</v>
      </c>
      <c r="D48" s="207"/>
      <c r="E48" s="207"/>
      <c r="F48" s="140" t="s">
        <v>23</v>
      </c>
      <c r="G48" s="141"/>
      <c r="H48" s="141"/>
      <c r="I48" s="205">
        <v>2594776.4</v>
      </c>
      <c r="J48" s="205"/>
    </row>
    <row r="49" spans="1:10" ht="25.5" customHeight="1" x14ac:dyDescent="0.2">
      <c r="A49" s="128"/>
      <c r="B49" s="130" t="s">
        <v>54</v>
      </c>
      <c r="C49" s="206" t="s">
        <v>55</v>
      </c>
      <c r="D49" s="207"/>
      <c r="E49" s="207"/>
      <c r="F49" s="140" t="s">
        <v>23</v>
      </c>
      <c r="G49" s="141"/>
      <c r="H49" s="141"/>
      <c r="I49" s="205">
        <v>63747.5</v>
      </c>
      <c r="J49" s="205"/>
    </row>
    <row r="50" spans="1:10" ht="25.5" customHeight="1" x14ac:dyDescent="0.2">
      <c r="A50" s="128"/>
      <c r="B50" s="130" t="s">
        <v>56</v>
      </c>
      <c r="C50" s="206" t="s">
        <v>57</v>
      </c>
      <c r="D50" s="207"/>
      <c r="E50" s="207"/>
      <c r="F50" s="140" t="s">
        <v>23</v>
      </c>
      <c r="G50" s="141"/>
      <c r="H50" s="141"/>
      <c r="I50" s="205">
        <v>2373072.5</v>
      </c>
      <c r="J50" s="205"/>
    </row>
    <row r="51" spans="1:10" ht="25.5" customHeight="1" x14ac:dyDescent="0.2">
      <c r="A51" s="128"/>
      <c r="B51" s="130" t="s">
        <v>58</v>
      </c>
      <c r="C51" s="206" t="s">
        <v>59</v>
      </c>
      <c r="D51" s="207"/>
      <c r="E51" s="207"/>
      <c r="F51" s="140" t="s">
        <v>23</v>
      </c>
      <c r="G51" s="141"/>
      <c r="H51" s="141"/>
      <c r="I51" s="205">
        <v>142873.74</v>
      </c>
      <c r="J51" s="205"/>
    </row>
    <row r="52" spans="1:10" ht="25.5" customHeight="1" x14ac:dyDescent="0.2">
      <c r="A52" s="128"/>
      <c r="B52" s="137" t="s">
        <v>60</v>
      </c>
      <c r="C52" s="202" t="s">
        <v>61</v>
      </c>
      <c r="D52" s="203"/>
      <c r="E52" s="203"/>
      <c r="F52" s="142" t="s">
        <v>23</v>
      </c>
      <c r="G52" s="143"/>
      <c r="H52" s="143"/>
      <c r="I52" s="201">
        <v>7854</v>
      </c>
      <c r="J52" s="201"/>
    </row>
    <row r="53" spans="1:10" ht="25.5" customHeight="1" x14ac:dyDescent="0.2">
      <c r="A53" s="129"/>
      <c r="B53" s="133" t="s">
        <v>1</v>
      </c>
      <c r="C53" s="133"/>
      <c r="D53" s="134"/>
      <c r="E53" s="134"/>
      <c r="F53" s="144"/>
      <c r="G53" s="145"/>
      <c r="H53" s="145"/>
      <c r="I53" s="204">
        <f>SUM(I47:I52)</f>
        <v>5260801.1400000006</v>
      </c>
      <c r="J53" s="204"/>
    </row>
    <row r="54" spans="1:10" x14ac:dyDescent="0.2">
      <c r="F54" s="101"/>
      <c r="G54" s="102"/>
      <c r="H54" s="101"/>
      <c r="I54" s="102"/>
      <c r="J54" s="102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9" t="s">
        <v>41</v>
      </c>
      <c r="B2" s="78"/>
      <c r="C2" s="244"/>
      <c r="D2" s="244"/>
      <c r="E2" s="244"/>
      <c r="F2" s="244"/>
      <c r="G2" s="245"/>
    </row>
    <row r="3" spans="1:7" ht="24.95" hidden="1" customHeight="1" x14ac:dyDescent="0.2">
      <c r="A3" s="79" t="s">
        <v>7</v>
      </c>
      <c r="B3" s="78"/>
      <c r="C3" s="244"/>
      <c r="D3" s="244"/>
      <c r="E3" s="244"/>
      <c r="F3" s="244"/>
      <c r="G3" s="245"/>
    </row>
    <row r="4" spans="1:7" ht="24.95" hidden="1" customHeight="1" x14ac:dyDescent="0.2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6" t="s">
        <v>6</v>
      </c>
      <c r="B1" s="246"/>
      <c r="C1" s="246"/>
      <c r="D1" s="246"/>
      <c r="E1" s="246"/>
      <c r="F1" s="246"/>
      <c r="G1" s="246"/>
      <c r="AE1" t="s">
        <v>65</v>
      </c>
    </row>
    <row r="2" spans="1:60" ht="24.95" customHeight="1" x14ac:dyDescent="0.2">
      <c r="A2" s="151" t="s">
        <v>64</v>
      </c>
      <c r="B2" s="149"/>
      <c r="C2" s="247" t="s">
        <v>45</v>
      </c>
      <c r="D2" s="248"/>
      <c r="E2" s="248"/>
      <c r="F2" s="248"/>
      <c r="G2" s="249"/>
      <c r="AE2" t="s">
        <v>66</v>
      </c>
    </row>
    <row r="3" spans="1:60" ht="24.95" hidden="1" customHeight="1" x14ac:dyDescent="0.2">
      <c r="A3" s="152" t="s">
        <v>7</v>
      </c>
      <c r="B3" s="150"/>
      <c r="C3" s="250"/>
      <c r="D3" s="250"/>
      <c r="E3" s="250"/>
      <c r="F3" s="250"/>
      <c r="G3" s="251"/>
      <c r="AE3" t="s">
        <v>67</v>
      </c>
    </row>
    <row r="4" spans="1:60" ht="24.95" hidden="1" customHeight="1" x14ac:dyDescent="0.2">
      <c r="A4" s="152" t="s">
        <v>8</v>
      </c>
      <c r="B4" s="150"/>
      <c r="C4" s="252"/>
      <c r="D4" s="250"/>
      <c r="E4" s="250"/>
      <c r="F4" s="250"/>
      <c r="G4" s="251"/>
      <c r="AE4" t="s">
        <v>68</v>
      </c>
    </row>
    <row r="5" spans="1:60" hidden="1" x14ac:dyDescent="0.2">
      <c r="A5" s="153" t="s">
        <v>69</v>
      </c>
      <c r="B5" s="154"/>
      <c r="C5" s="155"/>
      <c r="D5" s="156"/>
      <c r="E5" s="157"/>
      <c r="F5" s="157"/>
      <c r="G5" s="158"/>
      <c r="AE5" t="s">
        <v>70</v>
      </c>
    </row>
    <row r="6" spans="1:60" x14ac:dyDescent="0.2">
      <c r="D6" s="148"/>
    </row>
    <row r="7" spans="1:60" ht="38.25" x14ac:dyDescent="0.2">
      <c r="A7" s="163" t="s">
        <v>71</v>
      </c>
      <c r="B7" s="164" t="s">
        <v>72</v>
      </c>
      <c r="C7" s="164" t="s">
        <v>73</v>
      </c>
      <c r="D7" s="179" t="s">
        <v>74</v>
      </c>
      <c r="E7" s="163" t="s">
        <v>75</v>
      </c>
      <c r="F7" s="159" t="s">
        <v>76</v>
      </c>
      <c r="G7" s="180" t="s">
        <v>28</v>
      </c>
      <c r="H7" s="181" t="s">
        <v>29</v>
      </c>
      <c r="I7" s="181" t="s">
        <v>77</v>
      </c>
      <c r="J7" s="181" t="s">
        <v>30</v>
      </c>
      <c r="K7" s="181" t="s">
        <v>78</v>
      </c>
      <c r="L7" s="181" t="s">
        <v>79</v>
      </c>
      <c r="M7" s="181" t="s">
        <v>80</v>
      </c>
      <c r="N7" s="181" t="s">
        <v>81</v>
      </c>
      <c r="O7" s="181" t="s">
        <v>82</v>
      </c>
      <c r="P7" s="181" t="s">
        <v>83</v>
      </c>
      <c r="Q7" s="181" t="s">
        <v>84</v>
      </c>
      <c r="R7" s="181" t="s">
        <v>85</v>
      </c>
      <c r="S7" s="181" t="s">
        <v>86</v>
      </c>
      <c r="T7" s="181" t="s">
        <v>87</v>
      </c>
      <c r="U7" s="165" t="s">
        <v>88</v>
      </c>
    </row>
    <row r="8" spans="1:60" x14ac:dyDescent="0.2">
      <c r="A8" s="182" t="s">
        <v>89</v>
      </c>
      <c r="B8" s="183" t="s">
        <v>50</v>
      </c>
      <c r="C8" s="184" t="s">
        <v>51</v>
      </c>
      <c r="D8" s="185"/>
      <c r="E8" s="186"/>
      <c r="F8" s="174"/>
      <c r="G8" s="174">
        <f>SUMIF(AE9:AE9,"&lt;&gt;NOR",G9:G9)</f>
        <v>78477</v>
      </c>
      <c r="H8" s="174"/>
      <c r="I8" s="174">
        <f>SUM(I9:I9)</f>
        <v>0</v>
      </c>
      <c r="J8" s="174"/>
      <c r="K8" s="174">
        <f>SUM(K9:K9)</f>
        <v>78477</v>
      </c>
      <c r="L8" s="174"/>
      <c r="M8" s="174">
        <f>SUM(M9:M9)</f>
        <v>94957.17</v>
      </c>
      <c r="N8" s="174"/>
      <c r="O8" s="174">
        <f>SUM(O9:O9)</f>
        <v>0</v>
      </c>
      <c r="P8" s="174"/>
      <c r="Q8" s="174">
        <f>SUM(Q9:Q9)</f>
        <v>865.37</v>
      </c>
      <c r="R8" s="174"/>
      <c r="S8" s="174"/>
      <c r="T8" s="187"/>
      <c r="U8" s="174">
        <f>SUM(U9:U9)</f>
        <v>131.5</v>
      </c>
      <c r="AE8" t="s">
        <v>90</v>
      </c>
    </row>
    <row r="9" spans="1:60" outlineLevel="1" x14ac:dyDescent="0.2">
      <c r="A9" s="161">
        <v>1</v>
      </c>
      <c r="B9" s="166" t="s">
        <v>91</v>
      </c>
      <c r="C9" s="194" t="s">
        <v>92</v>
      </c>
      <c r="D9" s="168" t="s">
        <v>93</v>
      </c>
      <c r="E9" s="171">
        <v>2121</v>
      </c>
      <c r="F9" s="175">
        <v>37</v>
      </c>
      <c r="G9" s="175">
        <v>78477</v>
      </c>
      <c r="H9" s="175">
        <v>0</v>
      </c>
      <c r="I9" s="175">
        <f>ROUND(E9*H9,2)</f>
        <v>0</v>
      </c>
      <c r="J9" s="175">
        <v>37</v>
      </c>
      <c r="K9" s="175">
        <f>ROUND(E9*J9,2)</f>
        <v>78477</v>
      </c>
      <c r="L9" s="175">
        <v>21</v>
      </c>
      <c r="M9" s="175">
        <f>G9*(1+L9/100)</f>
        <v>94957.17</v>
      </c>
      <c r="N9" s="175">
        <v>0</v>
      </c>
      <c r="O9" s="175">
        <f>ROUND(E9*N9,2)</f>
        <v>0</v>
      </c>
      <c r="P9" s="175">
        <v>0.40799999999999997</v>
      </c>
      <c r="Q9" s="175">
        <f>ROUND(E9*P9,2)</f>
        <v>865.37</v>
      </c>
      <c r="R9" s="175"/>
      <c r="S9" s="175"/>
      <c r="T9" s="176">
        <v>6.2E-2</v>
      </c>
      <c r="U9" s="175">
        <f>ROUND(E9*T9,2)</f>
        <v>131.5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94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x14ac:dyDescent="0.2">
      <c r="A10" s="162" t="s">
        <v>89</v>
      </c>
      <c r="B10" s="167" t="s">
        <v>52</v>
      </c>
      <c r="C10" s="195" t="s">
        <v>53</v>
      </c>
      <c r="D10" s="169"/>
      <c r="E10" s="172"/>
      <c r="F10" s="177"/>
      <c r="G10" s="177">
        <f>SUMIF(AE11:AE14,"&lt;&gt;NOR",G11:G14)</f>
        <v>2594776.4</v>
      </c>
      <c r="H10" s="177"/>
      <c r="I10" s="177">
        <f>SUM(I11:I14)</f>
        <v>1689057.5899999999</v>
      </c>
      <c r="J10" s="177"/>
      <c r="K10" s="177">
        <f>SUM(K11:K14)</f>
        <v>905718.82000000007</v>
      </c>
      <c r="L10" s="177"/>
      <c r="M10" s="177">
        <f>SUM(M11:M14)</f>
        <v>3139679.4440000001</v>
      </c>
      <c r="N10" s="177"/>
      <c r="O10" s="177">
        <f>SUM(O11:O14)</f>
        <v>1082.3899999999999</v>
      </c>
      <c r="P10" s="177"/>
      <c r="Q10" s="177">
        <f>SUM(Q11:Q14)</f>
        <v>0</v>
      </c>
      <c r="R10" s="177"/>
      <c r="S10" s="177"/>
      <c r="T10" s="178"/>
      <c r="U10" s="177">
        <f>SUM(U11:U14)</f>
        <v>2414.44</v>
      </c>
      <c r="AE10" t="s">
        <v>90</v>
      </c>
    </row>
    <row r="11" spans="1:60" outlineLevel="1" x14ac:dyDescent="0.2">
      <c r="A11" s="161">
        <v>2</v>
      </c>
      <c r="B11" s="166" t="s">
        <v>95</v>
      </c>
      <c r="C11" s="194" t="s">
        <v>96</v>
      </c>
      <c r="D11" s="168" t="s">
        <v>97</v>
      </c>
      <c r="E11" s="171">
        <v>236.5</v>
      </c>
      <c r="F11" s="175">
        <v>6980</v>
      </c>
      <c r="G11" s="175">
        <v>1650770</v>
      </c>
      <c r="H11" s="175">
        <v>4873.1899999999996</v>
      </c>
      <c r="I11" s="175">
        <f>ROUND(E11*H11,2)</f>
        <v>1152509.4399999999</v>
      </c>
      <c r="J11" s="175">
        <v>2106.8100000000004</v>
      </c>
      <c r="K11" s="175">
        <f>ROUND(E11*J11,2)</f>
        <v>498260.57</v>
      </c>
      <c r="L11" s="175">
        <v>21</v>
      </c>
      <c r="M11" s="175">
        <f>G11*(1+L11/100)</f>
        <v>1997431.7</v>
      </c>
      <c r="N11" s="175">
        <v>3.13842</v>
      </c>
      <c r="O11" s="175">
        <f>ROUND(E11*N11,2)</f>
        <v>742.24</v>
      </c>
      <c r="P11" s="175">
        <v>0</v>
      </c>
      <c r="Q11" s="175">
        <f>ROUND(E11*P11,2)</f>
        <v>0</v>
      </c>
      <c r="R11" s="175"/>
      <c r="S11" s="175"/>
      <c r="T11" s="176">
        <v>4.8836899999999996</v>
      </c>
      <c r="U11" s="175">
        <f>ROUND(E11*T11,2)</f>
        <v>1154.99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6"/>
      <c r="C12" s="196" t="s">
        <v>99</v>
      </c>
      <c r="D12" s="170"/>
      <c r="E12" s="173">
        <v>236.5</v>
      </c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6"/>
      <c r="U12" s="175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100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66" t="s">
        <v>101</v>
      </c>
      <c r="C13" s="194" t="s">
        <v>102</v>
      </c>
      <c r="D13" s="168" t="s">
        <v>97</v>
      </c>
      <c r="E13" s="171">
        <v>103.68</v>
      </c>
      <c r="F13" s="175">
        <v>9105</v>
      </c>
      <c r="G13" s="175">
        <v>944006.4</v>
      </c>
      <c r="H13" s="175">
        <v>5175.04</v>
      </c>
      <c r="I13" s="175">
        <f>ROUND(E13*H13,2)</f>
        <v>536548.15</v>
      </c>
      <c r="J13" s="175">
        <v>3929.96</v>
      </c>
      <c r="K13" s="175">
        <f>ROUND(E13*J13,2)</f>
        <v>407458.25</v>
      </c>
      <c r="L13" s="175">
        <v>21</v>
      </c>
      <c r="M13" s="175">
        <f>G13*(1+L13/100)</f>
        <v>1142247.7439999999</v>
      </c>
      <c r="N13" s="175">
        <v>3.2807499999999998</v>
      </c>
      <c r="O13" s="175">
        <f>ROUND(E13*N13,2)</f>
        <v>340.15</v>
      </c>
      <c r="P13" s="175">
        <v>0</v>
      </c>
      <c r="Q13" s="175">
        <f>ROUND(E13*P13,2)</f>
        <v>0</v>
      </c>
      <c r="R13" s="175"/>
      <c r="S13" s="175"/>
      <c r="T13" s="176">
        <v>12.14748</v>
      </c>
      <c r="U13" s="175">
        <f>ROUND(E13*T13,2)</f>
        <v>1259.45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98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6"/>
      <c r="C14" s="196" t="s">
        <v>103</v>
      </c>
      <c r="D14" s="170"/>
      <c r="E14" s="173">
        <v>103.68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6"/>
      <c r="U14" s="175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100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x14ac:dyDescent="0.2">
      <c r="A15" s="162" t="s">
        <v>89</v>
      </c>
      <c r="B15" s="167" t="s">
        <v>54</v>
      </c>
      <c r="C15" s="195" t="s">
        <v>55</v>
      </c>
      <c r="D15" s="169"/>
      <c r="E15" s="172"/>
      <c r="F15" s="177"/>
      <c r="G15" s="177">
        <f>SUMIF(AE16:AE16,"&lt;&gt;NOR",G16:G16)</f>
        <v>63747.5</v>
      </c>
      <c r="H15" s="177"/>
      <c r="I15" s="177">
        <f>SUM(I16:I16)</f>
        <v>51041</v>
      </c>
      <c r="J15" s="177"/>
      <c r="K15" s="177">
        <f>SUM(K16:K16)</f>
        <v>12706.5</v>
      </c>
      <c r="L15" s="177"/>
      <c r="M15" s="177">
        <f>SUM(M16:M16)</f>
        <v>77134.474999999991</v>
      </c>
      <c r="N15" s="177"/>
      <c r="O15" s="177">
        <f>SUM(O16:O16)</f>
        <v>174.06</v>
      </c>
      <c r="P15" s="177"/>
      <c r="Q15" s="177">
        <f>SUM(Q16:Q16)</f>
        <v>0</v>
      </c>
      <c r="R15" s="177"/>
      <c r="S15" s="177"/>
      <c r="T15" s="178"/>
      <c r="U15" s="177">
        <f>SUM(U16:U16)</f>
        <v>53.75</v>
      </c>
      <c r="AE15" t="s">
        <v>90</v>
      </c>
    </row>
    <row r="16" spans="1:60" outlineLevel="1" x14ac:dyDescent="0.2">
      <c r="A16" s="161">
        <v>4</v>
      </c>
      <c r="B16" s="166" t="s">
        <v>104</v>
      </c>
      <c r="C16" s="194" t="s">
        <v>105</v>
      </c>
      <c r="D16" s="168" t="s">
        <v>93</v>
      </c>
      <c r="E16" s="171">
        <v>1075</v>
      </c>
      <c r="F16" s="175">
        <v>59.3</v>
      </c>
      <c r="G16" s="175">
        <v>63747.5</v>
      </c>
      <c r="H16" s="175">
        <v>47.48</v>
      </c>
      <c r="I16" s="175">
        <f>ROUND(E16*H16,2)</f>
        <v>51041</v>
      </c>
      <c r="J16" s="175">
        <v>11.82</v>
      </c>
      <c r="K16" s="175">
        <f>ROUND(E16*J16,2)</f>
        <v>12706.5</v>
      </c>
      <c r="L16" s="175">
        <v>21</v>
      </c>
      <c r="M16" s="175">
        <f>G16*(1+L16/100)</f>
        <v>77134.474999999991</v>
      </c>
      <c r="N16" s="175">
        <v>0.16192000000000001</v>
      </c>
      <c r="O16" s="175">
        <f>ROUND(E16*N16,2)</f>
        <v>174.06</v>
      </c>
      <c r="P16" s="175">
        <v>0</v>
      </c>
      <c r="Q16" s="175">
        <f>ROUND(E16*P16,2)</f>
        <v>0</v>
      </c>
      <c r="R16" s="175"/>
      <c r="S16" s="175"/>
      <c r="T16" s="176">
        <v>0.05</v>
      </c>
      <c r="U16" s="175">
        <f>ROUND(E16*T16,2)</f>
        <v>53.75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94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x14ac:dyDescent="0.2">
      <c r="A17" s="162" t="s">
        <v>89</v>
      </c>
      <c r="B17" s="167" t="s">
        <v>56</v>
      </c>
      <c r="C17" s="195" t="s">
        <v>57</v>
      </c>
      <c r="D17" s="169"/>
      <c r="E17" s="172"/>
      <c r="F17" s="177"/>
      <c r="G17" s="177">
        <f>SUMIF(AE18:AE21,"&lt;&gt;NOR",G18:G21)</f>
        <v>2373072.5</v>
      </c>
      <c r="H17" s="177"/>
      <c r="I17" s="177">
        <f>SUM(I18:I21)</f>
        <v>1059323.67</v>
      </c>
      <c r="J17" s="177"/>
      <c r="K17" s="177">
        <f>SUM(K18:K21)</f>
        <v>1313748.83</v>
      </c>
      <c r="L17" s="177"/>
      <c r="M17" s="177">
        <f>SUM(M18:M21)</f>
        <v>2871417.7250000001</v>
      </c>
      <c r="N17" s="177"/>
      <c r="O17" s="177">
        <f>SUM(O18:O21)</f>
        <v>1822.3000000000002</v>
      </c>
      <c r="P17" s="177"/>
      <c r="Q17" s="177">
        <f>SUM(Q18:Q21)</f>
        <v>0</v>
      </c>
      <c r="R17" s="177"/>
      <c r="S17" s="177"/>
      <c r="T17" s="178"/>
      <c r="U17" s="177">
        <f>SUM(U18:U21)</f>
        <v>610.83999999999992</v>
      </c>
      <c r="AE17" t="s">
        <v>90</v>
      </c>
    </row>
    <row r="18" spans="1:60" outlineLevel="1" x14ac:dyDescent="0.2">
      <c r="A18" s="161">
        <v>5</v>
      </c>
      <c r="B18" s="166" t="s">
        <v>106</v>
      </c>
      <c r="C18" s="194" t="s">
        <v>107</v>
      </c>
      <c r="D18" s="168" t="s">
        <v>93</v>
      </c>
      <c r="E18" s="171">
        <v>1272</v>
      </c>
      <c r="F18" s="175">
        <v>1600</v>
      </c>
      <c r="G18" s="175">
        <v>2035200</v>
      </c>
      <c r="H18" s="175">
        <v>627.36</v>
      </c>
      <c r="I18" s="175">
        <f>ROUND(E18*H18,2)</f>
        <v>798001.92</v>
      </c>
      <c r="J18" s="175">
        <v>972.64</v>
      </c>
      <c r="K18" s="175">
        <f>ROUND(E18*J18,2)</f>
        <v>1237198.08</v>
      </c>
      <c r="L18" s="175">
        <v>21</v>
      </c>
      <c r="M18" s="175">
        <f>G18*(1+L18/100)</f>
        <v>2462592</v>
      </c>
      <c r="N18" s="175">
        <v>0.95179000000000002</v>
      </c>
      <c r="O18" s="175">
        <f>ROUND(E18*N18,2)</f>
        <v>1210.68</v>
      </c>
      <c r="P18" s="175">
        <v>0</v>
      </c>
      <c r="Q18" s="175">
        <f>ROUND(E18*P18,2)</f>
        <v>0</v>
      </c>
      <c r="R18" s="175"/>
      <c r="S18" s="175"/>
      <c r="T18" s="176">
        <v>0.43525000000000003</v>
      </c>
      <c r="U18" s="175">
        <f>ROUND(E18*T18,2)</f>
        <v>553.64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98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6"/>
      <c r="C19" s="196" t="s">
        <v>108</v>
      </c>
      <c r="D19" s="170"/>
      <c r="E19" s="173">
        <v>1272</v>
      </c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6"/>
      <c r="U19" s="175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100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6</v>
      </c>
      <c r="B20" s="166" t="s">
        <v>109</v>
      </c>
      <c r="C20" s="194" t="s">
        <v>110</v>
      </c>
      <c r="D20" s="168" t="s">
        <v>93</v>
      </c>
      <c r="E20" s="171">
        <v>1075</v>
      </c>
      <c r="F20" s="175">
        <v>95.8</v>
      </c>
      <c r="G20" s="175">
        <v>102985</v>
      </c>
      <c r="H20" s="175">
        <v>52.59</v>
      </c>
      <c r="I20" s="175">
        <f>ROUND(E20*H20,2)</f>
        <v>56534.25</v>
      </c>
      <c r="J20" s="175">
        <v>43.209999999999994</v>
      </c>
      <c r="K20" s="175">
        <f>ROUND(E20*J20,2)</f>
        <v>46450.75</v>
      </c>
      <c r="L20" s="175">
        <v>21</v>
      </c>
      <c r="M20" s="175">
        <f>G20*(1+L20/100)</f>
        <v>124611.84999999999</v>
      </c>
      <c r="N20" s="175">
        <v>1.77E-2</v>
      </c>
      <c r="O20" s="175">
        <f>ROUND(E20*N20,2)</f>
        <v>19.03</v>
      </c>
      <c r="P20" s="175">
        <v>0</v>
      </c>
      <c r="Q20" s="175">
        <f>ROUND(E20*P20,2)</f>
        <v>0</v>
      </c>
      <c r="R20" s="175"/>
      <c r="S20" s="175"/>
      <c r="T20" s="176">
        <v>2.6200000000000001E-2</v>
      </c>
      <c r="U20" s="175">
        <f>ROUND(E20*T20,2)</f>
        <v>28.17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94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7</v>
      </c>
      <c r="B21" s="166" t="s">
        <v>111</v>
      </c>
      <c r="C21" s="194" t="s">
        <v>112</v>
      </c>
      <c r="D21" s="168" t="s">
        <v>93</v>
      </c>
      <c r="E21" s="171">
        <v>1075</v>
      </c>
      <c r="F21" s="175">
        <v>218.5</v>
      </c>
      <c r="G21" s="175">
        <v>234887.5</v>
      </c>
      <c r="H21" s="175">
        <v>190.5</v>
      </c>
      <c r="I21" s="175">
        <f>ROUND(E21*H21,2)</f>
        <v>204787.5</v>
      </c>
      <c r="J21" s="175">
        <v>28</v>
      </c>
      <c r="K21" s="175">
        <f>ROUND(E21*J21,2)</f>
        <v>30100</v>
      </c>
      <c r="L21" s="175">
        <v>21</v>
      </c>
      <c r="M21" s="175">
        <f>G21*(1+L21/100)</f>
        <v>284213.875</v>
      </c>
      <c r="N21" s="175">
        <v>0.55125000000000002</v>
      </c>
      <c r="O21" s="175">
        <f>ROUND(E21*N21,2)</f>
        <v>592.59</v>
      </c>
      <c r="P21" s="175">
        <v>0</v>
      </c>
      <c r="Q21" s="175">
        <f>ROUND(E21*P21,2)</f>
        <v>0</v>
      </c>
      <c r="R21" s="175"/>
      <c r="S21" s="175"/>
      <c r="T21" s="176">
        <v>2.7E-2</v>
      </c>
      <c r="U21" s="175">
        <f>ROUND(E21*T21,2)</f>
        <v>29.03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94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x14ac:dyDescent="0.2">
      <c r="A22" s="162" t="s">
        <v>89</v>
      </c>
      <c r="B22" s="167" t="s">
        <v>58</v>
      </c>
      <c r="C22" s="195" t="s">
        <v>59</v>
      </c>
      <c r="D22" s="169"/>
      <c r="E22" s="172"/>
      <c r="F22" s="177"/>
      <c r="G22" s="177">
        <f>SUMIF(AE23:AE28,"&lt;&gt;NOR",G23:G28)</f>
        <v>142873.74</v>
      </c>
      <c r="H22" s="177"/>
      <c r="I22" s="177">
        <f>SUM(I23:I28)</f>
        <v>0</v>
      </c>
      <c r="J22" s="177"/>
      <c r="K22" s="177">
        <f>SUM(K23:K28)</f>
        <v>142873.74</v>
      </c>
      <c r="L22" s="177"/>
      <c r="M22" s="177">
        <f>SUM(M23:M28)</f>
        <v>172877.2254</v>
      </c>
      <c r="N22" s="177"/>
      <c r="O22" s="177">
        <f>SUM(O23:O28)</f>
        <v>0</v>
      </c>
      <c r="P22" s="177"/>
      <c r="Q22" s="177">
        <f>SUM(Q23:Q28)</f>
        <v>0</v>
      </c>
      <c r="R22" s="177"/>
      <c r="S22" s="177"/>
      <c r="T22" s="178"/>
      <c r="U22" s="177">
        <f>SUM(U23:U28)</f>
        <v>0</v>
      </c>
      <c r="AE22" t="s">
        <v>90</v>
      </c>
    </row>
    <row r="23" spans="1:60" outlineLevel="1" x14ac:dyDescent="0.2">
      <c r="A23" s="161">
        <v>8</v>
      </c>
      <c r="B23" s="166" t="s">
        <v>113</v>
      </c>
      <c r="C23" s="194" t="s">
        <v>114</v>
      </c>
      <c r="D23" s="168" t="s">
        <v>115</v>
      </c>
      <c r="E23" s="171">
        <v>526.62</v>
      </c>
      <c r="F23" s="175">
        <v>97</v>
      </c>
      <c r="G23" s="175">
        <v>51082.14</v>
      </c>
      <c r="H23" s="175">
        <v>0</v>
      </c>
      <c r="I23" s="175">
        <f>ROUND(E23*H23,2)</f>
        <v>0</v>
      </c>
      <c r="J23" s="175">
        <v>97</v>
      </c>
      <c r="K23" s="175">
        <f>ROUND(E23*J23,2)</f>
        <v>51082.14</v>
      </c>
      <c r="L23" s="175">
        <v>21</v>
      </c>
      <c r="M23" s="175">
        <f>G23*(1+L23/100)</f>
        <v>61809.3894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/>
      <c r="T23" s="176">
        <v>0</v>
      </c>
      <c r="U23" s="175">
        <f>ROUND(E23*T23,2)</f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6"/>
      <c r="C24" s="196" t="s">
        <v>116</v>
      </c>
      <c r="D24" s="170"/>
      <c r="E24" s="173">
        <v>466.62</v>
      </c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6"/>
      <c r="U24" s="175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100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6"/>
      <c r="C25" s="196" t="s">
        <v>117</v>
      </c>
      <c r="D25" s="170"/>
      <c r="E25" s="173">
        <v>60</v>
      </c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6"/>
      <c r="U25" s="175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100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9</v>
      </c>
      <c r="B26" s="166" t="s">
        <v>118</v>
      </c>
      <c r="C26" s="194" t="s">
        <v>119</v>
      </c>
      <c r="D26" s="168" t="s">
        <v>115</v>
      </c>
      <c r="E26" s="171">
        <v>466.62</v>
      </c>
      <c r="F26" s="175">
        <v>180</v>
      </c>
      <c r="G26" s="175">
        <v>83991.6</v>
      </c>
      <c r="H26" s="175">
        <v>0</v>
      </c>
      <c r="I26" s="175">
        <f>ROUND(E26*H26,2)</f>
        <v>0</v>
      </c>
      <c r="J26" s="175">
        <v>180</v>
      </c>
      <c r="K26" s="175">
        <f>ROUND(E26*J26,2)</f>
        <v>83991.6</v>
      </c>
      <c r="L26" s="175">
        <v>21</v>
      </c>
      <c r="M26" s="175">
        <f>G26*(1+L26/100)</f>
        <v>101629.83600000001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/>
      <c r="T26" s="176">
        <v>0</v>
      </c>
      <c r="U26" s="175">
        <f>ROUND(E26*T26,2)</f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94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6"/>
      <c r="C27" s="196" t="s">
        <v>120</v>
      </c>
      <c r="D27" s="170"/>
      <c r="E27" s="173">
        <v>466.62</v>
      </c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6"/>
      <c r="U27" s="175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100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10</v>
      </c>
      <c r="B28" s="166" t="s">
        <v>121</v>
      </c>
      <c r="C28" s="194" t="s">
        <v>122</v>
      </c>
      <c r="D28" s="168" t="s">
        <v>115</v>
      </c>
      <c r="E28" s="171">
        <v>60</v>
      </c>
      <c r="F28" s="175">
        <v>130</v>
      </c>
      <c r="G28" s="175">
        <v>7800</v>
      </c>
      <c r="H28" s="175">
        <v>0</v>
      </c>
      <c r="I28" s="175">
        <f>ROUND(E28*H28,2)</f>
        <v>0</v>
      </c>
      <c r="J28" s="175">
        <v>130</v>
      </c>
      <c r="K28" s="175">
        <f>ROUND(E28*J28,2)</f>
        <v>7800</v>
      </c>
      <c r="L28" s="175">
        <v>21</v>
      </c>
      <c r="M28" s="175">
        <f>G28*(1+L28/100)</f>
        <v>9438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/>
      <c r="S28" s="175"/>
      <c r="T28" s="176">
        <v>0</v>
      </c>
      <c r="U28" s="175">
        <f>ROUND(E28*T28,2)</f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x14ac:dyDescent="0.2">
      <c r="A29" s="162" t="s">
        <v>89</v>
      </c>
      <c r="B29" s="167" t="s">
        <v>60</v>
      </c>
      <c r="C29" s="195" t="s">
        <v>61</v>
      </c>
      <c r="D29" s="169"/>
      <c r="E29" s="172"/>
      <c r="F29" s="177"/>
      <c r="G29" s="177">
        <f>SUMIF(AE30:AE31,"&lt;&gt;NOR",G30:G31)</f>
        <v>7854</v>
      </c>
      <c r="H29" s="177"/>
      <c r="I29" s="177">
        <f>SUM(I30:I31)</f>
        <v>645.75</v>
      </c>
      <c r="J29" s="177"/>
      <c r="K29" s="177">
        <f>SUM(K30:K31)</f>
        <v>7208.25</v>
      </c>
      <c r="L29" s="177"/>
      <c r="M29" s="177">
        <f>SUM(M30:M31)</f>
        <v>9503.34</v>
      </c>
      <c r="N29" s="177"/>
      <c r="O29" s="177">
        <f>SUM(O30:O31)</f>
        <v>0.03</v>
      </c>
      <c r="P29" s="177"/>
      <c r="Q29" s="177">
        <f>SUM(Q30:Q31)</f>
        <v>15.75</v>
      </c>
      <c r="R29" s="177"/>
      <c r="S29" s="177"/>
      <c r="T29" s="178"/>
      <c r="U29" s="177">
        <f>SUM(U30:U31)</f>
        <v>16.7</v>
      </c>
      <c r="AE29" t="s">
        <v>90</v>
      </c>
    </row>
    <row r="30" spans="1:60" outlineLevel="1" x14ac:dyDescent="0.2">
      <c r="A30" s="161">
        <v>11</v>
      </c>
      <c r="B30" s="166" t="s">
        <v>123</v>
      </c>
      <c r="C30" s="194" t="s">
        <v>124</v>
      </c>
      <c r="D30" s="168" t="s">
        <v>97</v>
      </c>
      <c r="E30" s="171">
        <v>105</v>
      </c>
      <c r="F30" s="175">
        <v>74.8</v>
      </c>
      <c r="G30" s="175">
        <v>7854</v>
      </c>
      <c r="H30" s="175">
        <v>6.15</v>
      </c>
      <c r="I30" s="175">
        <f>ROUND(E30*H30,2)</f>
        <v>645.75</v>
      </c>
      <c r="J30" s="175">
        <v>68.649999999999991</v>
      </c>
      <c r="K30" s="175">
        <f>ROUND(E30*J30,2)</f>
        <v>7208.25</v>
      </c>
      <c r="L30" s="175">
        <v>21</v>
      </c>
      <c r="M30" s="175">
        <f>G30*(1+L30/100)</f>
        <v>9503.34</v>
      </c>
      <c r="N30" s="175">
        <v>2.9999999999999997E-4</v>
      </c>
      <c r="O30" s="175">
        <f>ROUND(E30*N30,2)</f>
        <v>0.03</v>
      </c>
      <c r="P30" s="175">
        <v>0.15</v>
      </c>
      <c r="Q30" s="175">
        <f>ROUND(E30*P30,2)</f>
        <v>15.75</v>
      </c>
      <c r="R30" s="175"/>
      <c r="S30" s="175"/>
      <c r="T30" s="176">
        <v>0.159</v>
      </c>
      <c r="U30" s="175">
        <f>ROUND(E30*T30,2)</f>
        <v>16.7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88"/>
      <c r="B31" s="189"/>
      <c r="C31" s="197" t="s">
        <v>125</v>
      </c>
      <c r="D31" s="190"/>
      <c r="E31" s="191">
        <v>105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3"/>
      <c r="U31" s="192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100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x14ac:dyDescent="0.2">
      <c r="A32" s="6"/>
      <c r="B32" s="7" t="s">
        <v>126</v>
      </c>
      <c r="C32" s="198" t="s">
        <v>126</v>
      </c>
      <c r="D32" s="9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v>15</v>
      </c>
      <c r="AD32">
        <v>21</v>
      </c>
    </row>
    <row r="33" spans="3:31" x14ac:dyDescent="0.2">
      <c r="C33" s="199"/>
      <c r="D33" s="148"/>
      <c r="AE33" t="s">
        <v>127</v>
      </c>
    </row>
    <row r="34" spans="3:31" x14ac:dyDescent="0.2">
      <c r="D34" s="148"/>
    </row>
    <row r="35" spans="3:31" x14ac:dyDescent="0.2">
      <c r="D35" s="148"/>
    </row>
    <row r="36" spans="3:31" x14ac:dyDescent="0.2">
      <c r="D36" s="148"/>
    </row>
    <row r="37" spans="3:31" x14ac:dyDescent="0.2">
      <c r="D37" s="148"/>
    </row>
    <row r="38" spans="3:31" x14ac:dyDescent="0.2">
      <c r="D38" s="148"/>
    </row>
    <row r="39" spans="3:31" x14ac:dyDescent="0.2">
      <c r="D39" s="148"/>
    </row>
    <row r="40" spans="3:31" x14ac:dyDescent="0.2">
      <c r="D40" s="148"/>
    </row>
    <row r="41" spans="3:31" x14ac:dyDescent="0.2">
      <c r="D41" s="148"/>
    </row>
    <row r="42" spans="3:31" x14ac:dyDescent="0.2">
      <c r="D42" s="148"/>
    </row>
    <row r="43" spans="3:31" x14ac:dyDescent="0.2">
      <c r="D43" s="148"/>
    </row>
    <row r="44" spans="3:31" x14ac:dyDescent="0.2">
      <c r="D44" s="148"/>
    </row>
    <row r="45" spans="3:31" x14ac:dyDescent="0.2">
      <c r="D45" s="148"/>
    </row>
    <row r="46" spans="3:31" x14ac:dyDescent="0.2">
      <c r="D46" s="148"/>
    </row>
    <row r="47" spans="3:31" x14ac:dyDescent="0.2">
      <c r="D47" s="148"/>
    </row>
    <row r="48" spans="3:31" x14ac:dyDescent="0.2">
      <c r="D48" s="148"/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Špeta</dc:creator>
  <cp:lastModifiedBy>Jakub John</cp:lastModifiedBy>
  <cp:lastPrinted>2016-11-21T10:38:49Z</cp:lastPrinted>
  <dcterms:created xsi:type="dcterms:W3CDTF">2009-04-08T07:15:50Z</dcterms:created>
  <dcterms:modified xsi:type="dcterms:W3CDTF">2016-11-21T10:38:54Z</dcterms:modified>
</cp:coreProperties>
</file>